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2090"/>
  </bookViews>
  <sheets>
    <sheet name="Feuil1" sheetId="1" r:id="rId1"/>
  </sheets>
  <calcPr calcId="145621"/>
</workbook>
</file>

<file path=xl/calcChain.xml><?xml version="1.0" encoding="utf-8"?>
<calcChain xmlns="http://schemas.openxmlformats.org/spreadsheetml/2006/main">
  <c r="B32" i="1" l="1"/>
  <c r="B26" i="1" l="1"/>
  <c r="E9" i="1"/>
  <c r="B29" i="1" l="1"/>
  <c r="E8" i="1"/>
  <c r="B9" i="1"/>
  <c r="B11" i="1"/>
  <c r="B10" i="1"/>
  <c r="B33" i="1" l="1"/>
  <c r="E10" i="1"/>
  <c r="B14" i="1"/>
  <c r="B15" i="1" s="1"/>
  <c r="E11" i="1"/>
</calcChain>
</file>

<file path=xl/sharedStrings.xml><?xml version="1.0" encoding="utf-8"?>
<sst xmlns="http://schemas.openxmlformats.org/spreadsheetml/2006/main" count="52" uniqueCount="45">
  <si>
    <t>Valeur</t>
  </si>
  <si>
    <t>Acier / Bronze (lubrifié)</t>
  </si>
  <si>
    <t>Vis à billes</t>
  </si>
  <si>
    <t>Type de système vis/écrou</t>
  </si>
  <si>
    <t>Vis profil ISO</t>
  </si>
  <si>
    <t>Vis profil trapézoïdale</t>
  </si>
  <si>
    <t>Vis profil rond</t>
  </si>
  <si>
    <t>p = pas de la vis</t>
  </si>
  <si>
    <t>mm</t>
  </si>
  <si>
    <t>π</t>
  </si>
  <si>
    <t>tan α = (p/πD)</t>
  </si>
  <si>
    <t>radians</t>
  </si>
  <si>
    <t>degrès</t>
  </si>
  <si>
    <t>Couple moteur</t>
  </si>
  <si>
    <t>Newton</t>
  </si>
  <si>
    <t>α</t>
  </si>
  <si>
    <t xml:space="preserve">tan ɸ' </t>
  </si>
  <si>
    <t>ɸ'</t>
  </si>
  <si>
    <r>
      <t xml:space="preserve"> à modifier selon tan </t>
    </r>
    <r>
      <rPr>
        <sz val="11"/>
        <color theme="1"/>
        <rFont val="Calibri"/>
        <family val="2"/>
      </rPr>
      <t>ɸ'</t>
    </r>
  </si>
  <si>
    <t>kg</t>
  </si>
  <si>
    <t>Vis, couple moteur -&gt; Effort transmis</t>
  </si>
  <si>
    <t>Charge maximum (Fmax)</t>
  </si>
  <si>
    <t>Pas de filetage (P)</t>
  </si>
  <si>
    <t>Valeurs</t>
  </si>
  <si>
    <t>Couple nécessaire (Ma)</t>
  </si>
  <si>
    <t>N.m</t>
  </si>
  <si>
    <t>Entrées</t>
  </si>
  <si>
    <t>Effort transmis -&gt; couple nécessaire</t>
  </si>
  <si>
    <t>D = Ø de la vis</t>
  </si>
  <si>
    <t>tr.min</t>
  </si>
  <si>
    <t xml:space="preserve">Puissance motrice nécessaire </t>
  </si>
  <si>
    <t>P=C*Ω</t>
  </si>
  <si>
    <t>W</t>
  </si>
  <si>
    <t>kW</t>
  </si>
  <si>
    <t>rad.s</t>
  </si>
  <si>
    <t>1,25&lt;x&lt;2</t>
  </si>
  <si>
    <t>Facteur de sécurité (S)</t>
  </si>
  <si>
    <r>
      <t>Rendement mécanique (</t>
    </r>
    <r>
      <rPr>
        <sz val="11"/>
        <color theme="1"/>
        <rFont val="Calibri"/>
        <family val="2"/>
      </rPr>
      <t>η)</t>
    </r>
  </si>
  <si>
    <t>0&lt;x&lt;24000</t>
  </si>
  <si>
    <t>Vitesse de rotation (V)</t>
  </si>
  <si>
    <t xml:space="preserve">Effort transmis </t>
  </si>
  <si>
    <t>env 0,85</t>
  </si>
  <si>
    <t>su</t>
  </si>
  <si>
    <r>
      <t>Coefficient de frottement (</t>
    </r>
    <r>
      <rPr>
        <i/>
        <sz val="11"/>
        <color theme="1"/>
        <rFont val="Calibri"/>
        <family val="2"/>
      </rPr>
      <t>µ)</t>
    </r>
  </si>
  <si>
    <r>
      <t xml:space="preserve">Valeur de correction (tan </t>
    </r>
    <r>
      <rPr>
        <i/>
        <sz val="11"/>
        <color theme="1"/>
        <rFont val="Calibri"/>
        <family val="2"/>
      </rPr>
      <t>ɸ</t>
    </r>
    <r>
      <rPr>
        <i/>
        <sz val="14.3"/>
        <color theme="1"/>
        <rFont val="Calibri"/>
        <family val="2"/>
      </rPr>
      <t>')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</si>
</sst>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i/>
      <sz val="14.3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FF0000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/>
      <top style="thin">
        <color indexed="64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/>
      <right style="thin">
        <color indexed="64"/>
      </right>
      <top style="double">
        <color rgb="FFFF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rgb="FFFF0000"/>
      </right>
      <top/>
      <bottom style="thin">
        <color indexed="64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rgb="FFFF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/>
    <xf numFmtId="0" fontId="0" fillId="0" borderId="1" xfId="0" applyFill="1" applyBorder="1" applyAlignment="1">
      <alignment horizontal="left"/>
    </xf>
    <xf numFmtId="0" fontId="3" fillId="0" borderId="1" xfId="0" applyFont="1" applyFill="1" applyBorder="1"/>
    <xf numFmtId="0" fontId="0" fillId="0" borderId="1" xfId="0" applyFont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0" xfId="0" applyBorder="1"/>
    <xf numFmtId="0" fontId="2" fillId="0" borderId="0" xfId="0" applyFont="1" applyAlignment="1">
      <alignment horizontal="center"/>
    </xf>
    <xf numFmtId="0" fontId="0" fillId="3" borderId="1" xfId="0" applyFill="1" applyBorder="1" applyAlignment="1">
      <alignment horizontal="center"/>
    </xf>
    <xf numFmtId="0" fontId="7" fillId="0" borderId="0" xfId="0" applyFont="1"/>
    <xf numFmtId="164" fontId="0" fillId="0" borderId="0" xfId="0" applyNumberFormat="1" applyBorder="1" applyAlignment="1">
      <alignment horizontal="center"/>
    </xf>
    <xf numFmtId="0" fontId="0" fillId="0" borderId="4" xfId="0" applyBorder="1"/>
    <xf numFmtId="164" fontId="5" fillId="4" borderId="5" xfId="0" applyNumberFormat="1" applyFont="1" applyFill="1" applyBorder="1" applyAlignment="1">
      <alignment horizontal="center"/>
    </xf>
    <xf numFmtId="0" fontId="0" fillId="0" borderId="7" xfId="0" applyBorder="1"/>
    <xf numFmtId="0" fontId="1" fillId="0" borderId="6" xfId="0" applyFont="1" applyBorder="1"/>
    <xf numFmtId="0" fontId="5" fillId="4" borderId="6" xfId="0" applyFont="1" applyFill="1" applyBorder="1" applyAlignment="1">
      <alignment horizontal="left"/>
    </xf>
    <xf numFmtId="0" fontId="7" fillId="0" borderId="0" xfId="0" applyFont="1" applyBorder="1"/>
    <xf numFmtId="0" fontId="0" fillId="0" borderId="1" xfId="0" applyFont="1" applyBorder="1" applyAlignment="1">
      <alignment horizontal="center"/>
    </xf>
    <xf numFmtId="0" fontId="0" fillId="0" borderId="9" xfId="0" applyBorder="1"/>
    <xf numFmtId="0" fontId="8" fillId="0" borderId="10" xfId="0" applyFont="1" applyBorder="1"/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0" fillId="0" borderId="16" xfId="0" applyBorder="1"/>
    <xf numFmtId="165" fontId="8" fillId="0" borderId="5" xfId="0" applyNumberFormat="1" applyFon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165" fontId="1" fillId="0" borderId="8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K18" sqref="K18"/>
    </sheetView>
  </sheetViews>
  <sheetFormatPr baseColWidth="10" defaultRowHeight="15" x14ac:dyDescent="0.25"/>
  <cols>
    <col min="1" max="1" width="43.5703125" bestFit="1" customWidth="1"/>
    <col min="2" max="2" width="28.140625" bestFit="1" customWidth="1"/>
    <col min="3" max="3" width="8.85546875" bestFit="1" customWidth="1"/>
    <col min="4" max="4" width="16" bestFit="1" customWidth="1"/>
    <col min="5" max="5" width="19" bestFit="1" customWidth="1"/>
    <col min="6" max="6" width="10.28515625" customWidth="1"/>
    <col min="7" max="7" width="23.140625" bestFit="1" customWidth="1"/>
  </cols>
  <sheetData>
    <row r="1" spans="1:10" ht="15.75" x14ac:dyDescent="0.25">
      <c r="A1" s="16" t="s">
        <v>20</v>
      </c>
      <c r="B1" s="2"/>
    </row>
    <row r="2" spans="1:10" x14ac:dyDescent="0.25">
      <c r="B2" s="37"/>
      <c r="E2" s="14" t="s">
        <v>26</v>
      </c>
    </row>
    <row r="3" spans="1:10" x14ac:dyDescent="0.25">
      <c r="A3" s="38" t="s">
        <v>43</v>
      </c>
      <c r="B3" s="39" t="s">
        <v>0</v>
      </c>
      <c r="D3" s="3" t="s">
        <v>7</v>
      </c>
      <c r="E3" s="12">
        <v>5</v>
      </c>
      <c r="F3" s="3" t="s">
        <v>8</v>
      </c>
    </row>
    <row r="4" spans="1:10" x14ac:dyDescent="0.25">
      <c r="A4" s="4" t="s">
        <v>1</v>
      </c>
      <c r="B4" s="4">
        <v>0.1</v>
      </c>
      <c r="D4" s="3" t="s">
        <v>28</v>
      </c>
      <c r="E4" s="12">
        <v>12</v>
      </c>
      <c r="F4" s="3" t="s">
        <v>8</v>
      </c>
    </row>
    <row r="5" spans="1:10" ht="15" customHeight="1" x14ac:dyDescent="0.25">
      <c r="A5" s="4" t="s">
        <v>2</v>
      </c>
      <c r="B5" s="11">
        <v>5.0000000000000001E-3</v>
      </c>
      <c r="D5" s="8" t="s">
        <v>13</v>
      </c>
      <c r="E5" s="12">
        <v>1.9</v>
      </c>
      <c r="F5" s="3" t="s">
        <v>25</v>
      </c>
    </row>
    <row r="6" spans="1:10" ht="15" customHeight="1" x14ac:dyDescent="0.25">
      <c r="A6" s="5"/>
      <c r="B6" s="5"/>
      <c r="D6" s="6" t="s">
        <v>9</v>
      </c>
      <c r="E6" s="4">
        <v>3.1415926500000002</v>
      </c>
      <c r="F6" s="3"/>
    </row>
    <row r="7" spans="1:10" ht="15" customHeight="1" x14ac:dyDescent="0.3">
      <c r="A7" s="38" t="s">
        <v>3</v>
      </c>
      <c r="B7" s="38" t="s">
        <v>44</v>
      </c>
    </row>
    <row r="8" spans="1:10" x14ac:dyDescent="0.25">
      <c r="A8" s="4" t="s">
        <v>2</v>
      </c>
      <c r="B8" s="4">
        <v>5.0000000000000001E-3</v>
      </c>
      <c r="D8" s="6" t="s">
        <v>10</v>
      </c>
      <c r="E8" s="10">
        <f>ATAN(E3/(E6*E4))</f>
        <v>0.13185955531031668</v>
      </c>
      <c r="F8" s="7" t="s">
        <v>11</v>
      </c>
      <c r="J8" s="1"/>
    </row>
    <row r="9" spans="1:10" x14ac:dyDescent="0.25">
      <c r="A9" s="4" t="s">
        <v>4</v>
      </c>
      <c r="B9" s="4">
        <f>1.155*B5</f>
        <v>5.7750000000000006E-3</v>
      </c>
      <c r="D9" s="8" t="s">
        <v>16</v>
      </c>
      <c r="E9" s="12">
        <f>ATAN(B8)</f>
        <v>4.9999583339583225E-3</v>
      </c>
      <c r="F9" s="3" t="s">
        <v>11</v>
      </c>
      <c r="G9" t="s">
        <v>18</v>
      </c>
    </row>
    <row r="10" spans="1:10" x14ac:dyDescent="0.25">
      <c r="A10" s="4" t="s">
        <v>5</v>
      </c>
      <c r="B10" s="4">
        <f>1.035*B5</f>
        <v>5.1749999999999999E-3</v>
      </c>
      <c r="D10" s="6" t="s">
        <v>15</v>
      </c>
      <c r="E10" s="24">
        <f>ATAN(E8)*57.2958</f>
        <v>7.5116637868637524</v>
      </c>
      <c r="F10" s="9" t="s">
        <v>12</v>
      </c>
    </row>
    <row r="11" spans="1:10" x14ac:dyDescent="0.25">
      <c r="A11" s="4" t="s">
        <v>6</v>
      </c>
      <c r="B11" s="4">
        <f>1.035*B5</f>
        <v>5.1749999999999999E-3</v>
      </c>
      <c r="D11" s="8" t="s">
        <v>17</v>
      </c>
      <c r="E11" s="4">
        <f>E9*57.2958</f>
        <v>0.28647661271080926</v>
      </c>
      <c r="F11" s="3" t="s">
        <v>12</v>
      </c>
    </row>
    <row r="13" spans="1:10" ht="15.75" thickBot="1" x14ac:dyDescent="0.3">
      <c r="A13" s="29"/>
      <c r="B13" s="18"/>
      <c r="C13" s="18"/>
    </row>
    <row r="14" spans="1:10" ht="17.25" thickTop="1" thickBot="1" x14ac:dyDescent="0.3">
      <c r="A14" s="32" t="s">
        <v>40</v>
      </c>
      <c r="B14" s="19">
        <f>(E5*1000)/((E4/2)*TAN(E8+E9))</f>
        <v>2299.3438594428862</v>
      </c>
      <c r="C14" s="22" t="s">
        <v>14</v>
      </c>
    </row>
    <row r="15" spans="1:10" ht="15.75" thickTop="1" x14ac:dyDescent="0.25">
      <c r="B15" s="17">
        <f>B14/9.81</f>
        <v>234.38775325615558</v>
      </c>
      <c r="C15" s="13" t="s">
        <v>19</v>
      </c>
    </row>
    <row r="16" spans="1:10" x14ac:dyDescent="0.25">
      <c r="B16" s="13"/>
      <c r="C16" s="13"/>
      <c r="D16" s="13"/>
    </row>
    <row r="17" spans="1:4" x14ac:dyDescent="0.25">
      <c r="B17" s="13"/>
      <c r="C17" s="13"/>
      <c r="D17" s="13"/>
    </row>
    <row r="18" spans="1:4" ht="15" customHeight="1" x14ac:dyDescent="0.25">
      <c r="A18" s="16" t="s">
        <v>27</v>
      </c>
      <c r="B18" s="13"/>
      <c r="C18" s="13"/>
      <c r="D18" s="23"/>
    </row>
    <row r="19" spans="1:4" x14ac:dyDescent="0.25">
      <c r="B19" s="13"/>
      <c r="C19" s="13"/>
      <c r="D19" s="13"/>
    </row>
    <row r="20" spans="1:4" x14ac:dyDescent="0.25">
      <c r="B20" s="40" t="s">
        <v>23</v>
      </c>
    </row>
    <row r="21" spans="1:4" x14ac:dyDescent="0.25">
      <c r="A21" s="4" t="s">
        <v>21</v>
      </c>
      <c r="B21" s="15">
        <v>700</v>
      </c>
      <c r="C21" s="3" t="s">
        <v>14</v>
      </c>
    </row>
    <row r="22" spans="1:4" x14ac:dyDescent="0.25">
      <c r="A22" s="4" t="s">
        <v>22</v>
      </c>
      <c r="B22" s="15">
        <v>5</v>
      </c>
      <c r="C22" s="3" t="s">
        <v>8</v>
      </c>
    </row>
    <row r="23" spans="1:4" x14ac:dyDescent="0.25">
      <c r="A23" s="4" t="s">
        <v>36</v>
      </c>
      <c r="B23" s="15">
        <v>1.5</v>
      </c>
      <c r="C23" s="3"/>
      <c r="D23" s="5" t="s">
        <v>35</v>
      </c>
    </row>
    <row r="24" spans="1:4" x14ac:dyDescent="0.25">
      <c r="A24" s="4" t="s">
        <v>37</v>
      </c>
      <c r="B24" s="15">
        <v>0.85</v>
      </c>
      <c r="C24" s="3" t="s">
        <v>42</v>
      </c>
      <c r="D24" s="5" t="s">
        <v>41</v>
      </c>
    </row>
    <row r="25" spans="1:4" ht="15.75" thickBot="1" x14ac:dyDescent="0.3">
      <c r="A25" s="33"/>
      <c r="B25" s="20"/>
      <c r="C25" s="20"/>
      <c r="D25" s="5"/>
    </row>
    <row r="26" spans="1:4" ht="16.5" thickTop="1" thickBot="1" x14ac:dyDescent="0.3">
      <c r="A26" s="28" t="s">
        <v>24</v>
      </c>
      <c r="B26" s="36">
        <f>(B21*B22*B23)/(2000*E6*B24)</f>
        <v>0.98301582610261296</v>
      </c>
      <c r="C26" s="21" t="s">
        <v>25</v>
      </c>
      <c r="D26" s="5"/>
    </row>
    <row r="27" spans="1:4" ht="15.75" thickTop="1" x14ac:dyDescent="0.25">
      <c r="B27" s="25"/>
      <c r="D27" s="5"/>
    </row>
    <row r="28" spans="1:4" x14ac:dyDescent="0.25">
      <c r="A28" s="10" t="s">
        <v>39</v>
      </c>
      <c r="B28" s="15">
        <v>7643</v>
      </c>
      <c r="C28" s="3" t="s">
        <v>29</v>
      </c>
      <c r="D28" s="5" t="s">
        <v>38</v>
      </c>
    </row>
    <row r="29" spans="1:4" x14ac:dyDescent="0.25">
      <c r="B29" s="4">
        <f>(E6*B28)/30</f>
        <v>800.37308746500014</v>
      </c>
      <c r="C29" s="3" t="s">
        <v>34</v>
      </c>
    </row>
    <row r="31" spans="1:4" ht="15.75" thickBot="1" x14ac:dyDescent="0.3">
      <c r="A31" s="29"/>
      <c r="B31" s="18"/>
      <c r="C31" s="18"/>
    </row>
    <row r="32" spans="1:4" ht="16.5" thickTop="1" thickBot="1" x14ac:dyDescent="0.3">
      <c r="A32" s="30" t="s">
        <v>30</v>
      </c>
      <c r="B32" s="34">
        <f>(B26*B28)/9550</f>
        <v>0.78672146166515922</v>
      </c>
      <c r="C32" s="26" t="s">
        <v>33</v>
      </c>
    </row>
    <row r="33" spans="1:3" ht="15.75" thickTop="1" x14ac:dyDescent="0.25">
      <c r="A33" s="31" t="s">
        <v>31</v>
      </c>
      <c r="B33" s="35">
        <f>B26*B29</f>
        <v>786.77941176470597</v>
      </c>
      <c r="C33" s="27" t="s"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lonairaud</dc:creator>
  <cp:lastModifiedBy>lonairaud</cp:lastModifiedBy>
  <dcterms:created xsi:type="dcterms:W3CDTF">2017-02-15T14:05:36Z</dcterms:created>
  <dcterms:modified xsi:type="dcterms:W3CDTF">2017-03-23T15:26:21Z</dcterms:modified>
</cp:coreProperties>
</file>